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Home\Documents\council\council minutes\council TC Accounts\"/>
    </mc:Choice>
  </mc:AlternateContent>
  <xr:revisionPtr revIDLastSave="0" documentId="8_{395BB703-794C-44D0-BE95-8295484399E6}"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Hlk480713071" localSheetId="0">Sheet1!$G$50</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1" l="1"/>
  <c r="E30" i="1"/>
  <c r="C30" i="1"/>
  <c r="B30" i="1"/>
  <c r="F3" i="1"/>
  <c r="F4" i="1"/>
  <c r="F5" i="1"/>
  <c r="F6" i="1"/>
  <c r="F7" i="1"/>
  <c r="F8" i="1"/>
  <c r="F9" i="1"/>
  <c r="F10" i="1"/>
  <c r="F11" i="1"/>
  <c r="F12" i="1"/>
  <c r="F13" i="1"/>
  <c r="F14" i="1"/>
  <c r="F15" i="1"/>
  <c r="F16" i="1"/>
  <c r="F17" i="1"/>
  <c r="F18" i="1"/>
  <c r="F19" i="1"/>
  <c r="F20" i="1"/>
  <c r="F21" i="1"/>
  <c r="F22" i="1"/>
  <c r="F23" i="1"/>
  <c r="F24" i="1"/>
  <c r="F25" i="1"/>
  <c r="F26" i="1"/>
  <c r="F27" i="1"/>
  <c r="F28" i="1"/>
  <c r="F2" i="1"/>
  <c r="F30" i="1" l="1"/>
  <c r="C1048576" i="1"/>
</calcChain>
</file>

<file path=xl/sharedStrings.xml><?xml version="1.0" encoding="utf-8"?>
<sst xmlns="http://schemas.openxmlformats.org/spreadsheetml/2006/main" count="77" uniqueCount="77">
  <si>
    <t>NODIADAU NEU SYLWADAU
NOTES OR COMMENTS</t>
  </si>
  <si>
    <t>Ffon / Phone</t>
  </si>
  <si>
    <t xml:space="preserve">Teipio / typing </t>
  </si>
  <si>
    <t>costau cyfieithu / translation costs</t>
  </si>
  <si>
    <t>costau teithio a chynhaliaeth / travel &amp; subs</t>
  </si>
  <si>
    <t>Ffioedd ymaelodi / Affiliation Fees</t>
  </si>
  <si>
    <t>costau cynhadleddau / conference costs</t>
  </si>
  <si>
    <t>costau banc  / bank charges</t>
  </si>
  <si>
    <t>cyfrif y cadeirydd  / Chairman's a/c</t>
  </si>
  <si>
    <t>parc sglefrolio / Skateboard Park</t>
  </si>
  <si>
    <t>yswiriant / insurance</t>
  </si>
  <si>
    <t>hysbysebion  / adverts</t>
  </si>
  <si>
    <t>taw / vat</t>
  </si>
  <si>
    <t>Cyflogau a PAYE  / Salary &amp; PAYE</t>
  </si>
  <si>
    <t>Rhaglenni a digwyddiadau / Programmes
 &amp; Events</t>
  </si>
  <si>
    <t>PENAWDAU GWARIANT 
/ EXPENDITURE TITLES</t>
  </si>
  <si>
    <t>AMCANGYFRIF GORWARIANT / TANWARIANT +/-
ESTIMATED OVER OR UNDEREXPENDITURE +/-</t>
  </si>
  <si>
    <t>Toliedau Cyhoeddus / Public Toilets</t>
  </si>
  <si>
    <t>Cyfraniad Blynyddol y Cyngor / Annual Council Contribution</t>
  </si>
  <si>
    <t>Hyfforddiant I Aelodau / Member's Training</t>
  </si>
  <si>
    <t>Biniau Halen/ Salt Bins</t>
  </si>
  <si>
    <t>CYFANSYMIAU / TOTALS</t>
  </si>
  <si>
    <t>blodau a tybiau / 
Flowers &amp; Tubs</t>
  </si>
  <si>
    <t xml:space="preserve">costau archwilio / audit costs
</t>
  </si>
  <si>
    <t>glanhau arwyddion a cysgodfan a seti  cleaning signs / shelters / seating /</t>
  </si>
  <si>
    <t>Cynnwys man wariant ar gyfer cynhadledd(au) ail drefnu cynghorau / 
trefn archwilio newydd ?</t>
  </si>
  <si>
    <t>Darpariaeth wrth gefn ar gyfer unrhyw digwyddiadau ail drefnu? 
/ Contingency costs for any reorganisation events ?</t>
  </si>
  <si>
    <t>Wedi dileu penawd 'Costau Etholiadau ' allan o'r penawd yma 
ariannol blaenorol / The expenditure heading of 'Election Costs' has been removed</t>
  </si>
  <si>
    <t>Angen ystyriaeth parhaol ar y penawd yma ar gyfer Ffynnon Fair  ac I adolygu  cynllun cynhaliaeth tymor hir / Continued Thought needed on this expenditure heading for Ffynnon Fair and for the monitoring of a long term maintenance plan</t>
  </si>
  <si>
    <t>Dim yn rhagweld unrhyw gostau nawr oherwydd penderfyniad diweddar gan Cyngor Gwynedd / Do not now foresee any costs due to a recent Gwynedd Council decision</t>
  </si>
  <si>
    <t>Lleihad yn amcangyfrif costau / Reduction in estimate of Bank charges</t>
  </si>
  <si>
    <t>Pryniant o oleuadau ychwanegol a awdurdpdwyd gan y Cyngor yn ystod y flwyddyn / Purchase of additional lights approved by the Council during the year</t>
  </si>
  <si>
    <t>INCWM MAES PARCIO  / CAR PARK INCOME</t>
  </si>
  <si>
    <t xml:space="preserve">
 77000.00</t>
  </si>
  <si>
    <t>YCHWANEGU INCWM YCHWANEGOL I DDOD /  ADDITIONAL INCOME Received or TO BE RECEIVED:</t>
  </si>
  <si>
    <t xml:space="preserve">cyfraniad Ymddiriedolwyr y Marrian 
Mawr donation (2) </t>
  </si>
  <si>
    <t>cyfraniad refeniw a chyfalaf  y llyfrgell rhydd / revenue and capital donation, free
 library (3)</t>
  </si>
  <si>
    <t>CYLLIDEB BLYNYDDOL /
 ANNUAL BUDGET 2023-2024     £</t>
  </si>
  <si>
    <t>PRAESEPT A OSODWYD AR GYFER 2023-2024 / 
PRECEPT SET FOR 2023-2024</t>
  </si>
  <si>
    <t>AMCANGYFRIF CYFANSWM GWARIANT / PREDICTED EXPENDITURE TOTAL FOR 2023-2024</t>
  </si>
  <si>
    <t>AD DALIAD TAW / VAT REPAYMENT 2022-2023</t>
  </si>
  <si>
    <t xml:space="preserve"> CYFANSWM BALANSAU Y CYNGOR AR 31.03.2023
 / TOTAL COUNCIL BALANCES AT 31.03.2023</t>
  </si>
  <si>
    <t>Coed Ffynnon Fair Woodland / Felin Uchaf Garden</t>
  </si>
  <si>
    <t>Christmas Lights / Trees &amp; Flags</t>
  </si>
  <si>
    <t>109.59+</t>
  </si>
  <si>
    <t>costau yr archwiliad mewnol ac allanol, / cost of external &amp; internal audit.</t>
  </si>
  <si>
    <t>Costau Gefeillio / Twinning Costs</t>
  </si>
  <si>
    <t xml:space="preserve">AMCANGYFRIF PRESENNOL GWEDDILL  / ESTIMATED CURRENT SURPLUS 31.03.2024 </t>
  </si>
  <si>
    <t>GWARIANT HYD AT DDIWEDD MIS 9
/ EXPENDITURE AS
 AT END OF MONTH 9</t>
  </si>
  <si>
    <t>AMCANGYFRIF CYFANSWM GWARIANT AM WEDDILL Y FLWYDDYN / EXPENDITURE ESTIMATE FOR REMAINDER OF YEAR (01.01.2024 - 31.03.2024)</t>
  </si>
  <si>
    <t>stampiau  a nwyddau, llungopio TGCH/ postage / stationery / 
photocopying / ICT.</t>
  </si>
  <si>
    <t xml:space="preserve">cyfraniadau cyffredinol / general donations (1) </t>
  </si>
  <si>
    <t>453.80+</t>
  </si>
  <si>
    <t>175.35+</t>
  </si>
  <si>
    <t>637.23+</t>
  </si>
  <si>
    <t>22.00+</t>
  </si>
  <si>
    <t>100.00-</t>
  </si>
  <si>
    <t>21.00-</t>
  </si>
  <si>
    <t>457.50-</t>
  </si>
  <si>
    <t>232.84+</t>
  </si>
  <si>
    <t>1660.00-</t>
  </si>
  <si>
    <t>130.00+</t>
  </si>
  <si>
    <t>500-</t>
  </si>
  <si>
    <t>AMCANGYFRIF CYFANSWM GWARIANT AM  Y FLWYDDYN / TOTAL EXPENDITURE ESTIMATE FOR  YEAR
2023-2024  (£)</t>
  </si>
  <si>
    <t>Cynydd ychydig mewn biliau gyda TAW  /  Slight increase in vatable invoices</t>
  </si>
  <si>
    <t xml:space="preserve">Cynydd  ychydig yng nghyflog y Clerc oherwydd cytundeb ol  daliad cenedlaethol / slight increase in clerk's salary following national back pay agreement </t>
  </si>
  <si>
    <t>Rhan helaeth o   yn cael eu gwneud
 yn chwarter olaf pob blwyddyn / Majority of donations are set in last quarter of the year Yn cynnwys pryniant  Defribillator  / includes Defib purchase</t>
  </si>
  <si>
    <t xml:space="preserve">A oes angen ystyried cynyddu y gyllideb yma oherwydd cynlluniau gwella ?  / Is there a need to increase this  budget due to improvement plans ? </t>
  </si>
  <si>
    <t xml:space="preserve">costau cynnal y  wefan wedi'w cynnwys yn y costau yma a costau newydd - webcam a system cyfrifo 
/  website maintenace   costs included in these costs and new webcam costs plus new accouting package </t>
  </si>
  <si>
    <t>Costau llai oherwydd ar adegau adroddiadau electronic o cynghorwyr sir / Lower costs due to  on occasion electronic reports from Gwynedd Councillors</t>
  </si>
  <si>
    <t>Cronfa'r maer am 2023-2024  - Trefniadau newydd  yn dilyn archwiliad manwl 3 mlynedd / Mayor's fund for 2023-2024 - New arrangements following triennial audit</t>
  </si>
  <si>
    <t xml:space="preserve">Costau 2 x arwydd newydd a costau cynllunio I 2 x arwydd pellach I ddod / cost of 2 x new Twinning signs and planning costs for 2 x additional signs </t>
  </si>
  <si>
    <t>Dim cynydd  / No progress</t>
  </si>
  <si>
    <t>Lleihad ond Wedi cynnwys y swm gwariant yma ar gyfer gwariant oherwydd pwysau pellach ar yr angen am hysbysebion cyhoeddus ? / Reduced costs but Have included this expenditure sum due to the further need to publish public notices ?</t>
  </si>
  <si>
    <t xml:space="preserve">wedi cadw y swm yma I fod ar gael am geisiadau / have kept this budget sum to allo for applications </t>
  </si>
  <si>
    <t xml:space="preserve">A oes angen cynyddu y gyllideb yma ychydig ? Costau Rhedeg yr Elusen  gan gynnwys cyflog. Nawr bod y gwaith adgyweirio ar  yr adeiid wedi'w cwbwlhau , mae  costau rhedeg arferol yn dod nol i mewn  - glanhau ac ati  / Is there a need to increase this budget slightly ?Running costs of the Charity including salary. Now that the repair works on the building is complete, the normal running costs have kicked in again - cleaning etc </t>
  </si>
  <si>
    <t>AMCANGYFRIF GWEDDILL AM Y FLWYDDYN 
  / ESTIMATED SURPLUS FOR THE YEAR . Rhesymau - Dim gwariant ar y cyn parc sglefrolio / Dim gwariant sylweddol ar Coed ffynnon Fair /  lleihad mewn asesiad cyllideb ar gyfer costau Banc / Reasons - No expenditure on previos skatepark / No significant expenditure against Coed Ffynnon Fair /  reductions in projected Bank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</si>
</sst>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1"/>
      <color rgb="FF00B050"/>
      <name val="Calibri"/>
      <family val="2"/>
      <scheme val="minor"/>
    </font>
    <font>
      <b/>
      <sz val="11"/>
      <name val="Calibri"/>
      <family val="2"/>
      <scheme val="minor"/>
    </font>
    <font>
      <sz val="11"/>
      <name val="Calibri"/>
      <family val="2"/>
      <scheme val="minor"/>
    </font>
    <font>
      <b/>
      <sz val="11"/>
      <color theme="9"/>
      <name val="Calibri"/>
      <family val="2"/>
      <scheme val="minor"/>
    </font>
    <font>
      <sz val="11"/>
      <color theme="9"/>
      <name val="Calibri"/>
      <family val="2"/>
      <scheme val="minor"/>
    </font>
    <font>
      <b/>
      <sz val="18"/>
      <name val="Calibri"/>
      <family val="2"/>
      <scheme val="minor"/>
    </font>
    <font>
      <sz val="18"/>
      <name val="Calibri"/>
      <family val="2"/>
      <scheme val="minor"/>
    </font>
    <font>
      <b/>
      <sz val="11"/>
      <color rgb="FF00B050"/>
      <name val="Calibri"/>
      <family val="2"/>
      <scheme val="minor"/>
    </font>
    <font>
      <sz val="18"/>
      <color theme="1"/>
      <name val="Calibri"/>
      <family val="2"/>
      <scheme val="minor"/>
    </font>
    <font>
      <b/>
      <sz val="18"/>
      <color rgb="FF00B050"/>
      <name val="Calibri"/>
      <family val="2"/>
      <scheme val="minor"/>
    </font>
    <font>
      <b/>
      <sz val="18"/>
      <color theme="1"/>
      <name val="Calibri"/>
      <family val="2"/>
      <scheme val="minor"/>
    </font>
    <font>
      <b/>
      <sz val="18"/>
      <name val="Calibri"/>
      <family val="2"/>
    </font>
    <font>
      <sz val="10"/>
      <name val="Arial"/>
      <family val="2"/>
    </font>
    <font>
      <b/>
      <sz val="14"/>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3">
    <xf numFmtId="0" fontId="0" fillId="0" borderId="0" xfId="0"/>
    <xf numFmtId="0" fontId="0" fillId="0" borderId="0" xfId="0" applyAlignment="1">
      <alignment vertical="top"/>
    </xf>
    <xf numFmtId="0" fontId="1" fillId="0" borderId="0" xfId="0" applyFont="1" applyAlignment="1">
      <alignment vertical="top"/>
    </xf>
    <xf numFmtId="0" fontId="2" fillId="0" borderId="0" xfId="0" applyFont="1" applyAlignment="1">
      <alignment vertical="top"/>
    </xf>
    <xf numFmtId="0" fontId="4" fillId="0" borderId="0" xfId="0" applyFont="1" applyAlignment="1">
      <alignment vertical="top"/>
    </xf>
    <xf numFmtId="0" fontId="6" fillId="0" borderId="0" xfId="0" applyFont="1" applyAlignment="1">
      <alignment vertical="top"/>
    </xf>
    <xf numFmtId="0" fontId="6" fillId="0" borderId="0" xfId="0" applyFont="1" applyAlignment="1">
      <alignment vertical="top" wrapText="1"/>
    </xf>
    <xf numFmtId="0" fontId="5"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7" fillId="0" borderId="0" xfId="0" applyFont="1" applyAlignment="1">
      <alignment vertical="top"/>
    </xf>
    <xf numFmtId="0" fontId="8" fillId="0" borderId="0" xfId="0" applyFont="1"/>
    <xf numFmtId="2" fontId="7" fillId="0" borderId="0" xfId="0" applyNumberFormat="1" applyFont="1" applyAlignment="1">
      <alignment horizontal="left" vertical="top" wrapText="1"/>
    </xf>
    <xf numFmtId="2" fontId="8" fillId="0" borderId="0" xfId="0" applyNumberFormat="1" applyFont="1" applyAlignment="1">
      <alignment horizontal="right" vertical="justify"/>
    </xf>
    <xf numFmtId="2" fontId="7" fillId="0" borderId="0" xfId="0" applyNumberFormat="1" applyFont="1" applyAlignment="1">
      <alignment horizontal="right" wrapText="1"/>
    </xf>
    <xf numFmtId="2" fontId="7" fillId="0" borderId="0" xfId="0" applyNumberFormat="1" applyFont="1" applyAlignment="1">
      <alignment horizontal="right" vertical="justify"/>
    </xf>
    <xf numFmtId="2" fontId="4" fillId="0" borderId="0" xfId="0" applyNumberFormat="1" applyFont="1" applyAlignment="1">
      <alignment horizontal="right" vertical="justify"/>
    </xf>
    <xf numFmtId="0" fontId="10" fillId="0" borderId="0" xfId="0" applyFont="1"/>
    <xf numFmtId="0" fontId="12" fillId="0" borderId="0" xfId="0" applyFont="1"/>
    <xf numFmtId="2" fontId="11" fillId="0" borderId="0" xfId="0" applyNumberFormat="1" applyFont="1" applyAlignment="1">
      <alignment horizontal="left" wrapText="1"/>
    </xf>
    <xf numFmtId="0" fontId="2" fillId="0" borderId="0" xfId="0" applyFont="1"/>
    <xf numFmtId="2" fontId="7" fillId="0" borderId="0" xfId="0" applyNumberFormat="1" applyFont="1" applyAlignment="1">
      <alignment vertical="top" wrapText="1"/>
    </xf>
    <xf numFmtId="0" fontId="9" fillId="0" borderId="0" xfId="0" applyFont="1" applyAlignment="1">
      <alignment vertical="top"/>
    </xf>
    <xf numFmtId="0" fontId="9"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xf>
    <xf numFmtId="0" fontId="7" fillId="0" borderId="0" xfId="0" applyFont="1" applyAlignment="1">
      <alignment horizontal="left" vertical="top" wrapText="1"/>
    </xf>
    <xf numFmtId="2" fontId="7" fillId="2" borderId="0" xfId="0" applyNumberFormat="1" applyFont="1" applyFill="1" applyAlignment="1">
      <alignment horizontal="left" vertical="top"/>
    </xf>
    <xf numFmtId="2" fontId="7" fillId="2" borderId="0" xfId="0" applyNumberFormat="1" applyFont="1" applyFill="1" applyAlignment="1">
      <alignment horizontal="left"/>
    </xf>
    <xf numFmtId="2" fontId="7" fillId="0" borderId="0" xfId="0" applyNumberFormat="1" applyFont="1" applyAlignment="1">
      <alignment horizontal="left"/>
    </xf>
    <xf numFmtId="0" fontId="7" fillId="0" borderId="0" xfId="0" applyFont="1"/>
    <xf numFmtId="2" fontId="7" fillId="0" borderId="0" xfId="0" applyNumberFormat="1" applyFont="1"/>
    <xf numFmtId="0" fontId="4" fillId="0" borderId="0" xfId="0" applyFont="1"/>
    <xf numFmtId="2" fontId="4" fillId="0" borderId="0" xfId="0" applyNumberFormat="1" applyFont="1"/>
    <xf numFmtId="0" fontId="7" fillId="0" borderId="0" xfId="0" applyFont="1" applyAlignment="1">
      <alignment horizontal="left" wrapText="1"/>
    </xf>
    <xf numFmtId="0" fontId="8" fillId="0" borderId="0" xfId="0" applyFont="1" applyAlignment="1">
      <alignment horizontal="left" vertical="top"/>
    </xf>
    <xf numFmtId="2" fontId="8" fillId="0" borderId="0" xfId="0" applyNumberFormat="1" applyFont="1" applyAlignment="1">
      <alignment horizontal="left" vertical="top"/>
    </xf>
    <xf numFmtId="0" fontId="8" fillId="0" borderId="0" xfId="0" applyFont="1" applyAlignment="1">
      <alignment horizontal="left" vertical="top" wrapText="1"/>
    </xf>
    <xf numFmtId="2" fontId="8" fillId="0" borderId="0" xfId="0" applyNumberFormat="1" applyFont="1" applyAlignment="1">
      <alignment horizontal="left"/>
    </xf>
    <xf numFmtId="0" fontId="8" fillId="0" borderId="0" xfId="0" applyFont="1" applyAlignment="1">
      <alignment wrapText="1"/>
    </xf>
    <xf numFmtId="2" fontId="8" fillId="0" borderId="0" xfId="0" applyNumberFormat="1" applyFont="1"/>
    <xf numFmtId="2" fontId="8" fillId="0" borderId="0" xfId="0" applyNumberFormat="1" applyFont="1" applyAlignment="1">
      <alignment wrapText="1"/>
    </xf>
    <xf numFmtId="4" fontId="13" fillId="0" borderId="0" xfId="0" applyNumberFormat="1" applyFont="1" applyAlignment="1">
      <alignment horizontal="left"/>
    </xf>
    <xf numFmtId="2" fontId="7" fillId="0" borderId="0" xfId="0" applyNumberFormat="1" applyFont="1" applyAlignment="1">
      <alignment horizontal="right"/>
    </xf>
    <xf numFmtId="2" fontId="3" fillId="0" borderId="0" xfId="0" applyNumberFormat="1" applyFont="1" applyAlignment="1">
      <alignment horizontal="right" vertical="justify"/>
    </xf>
    <xf numFmtId="2" fontId="14" fillId="0" borderId="0" xfId="0" applyNumberFormat="1" applyFont="1" applyAlignment="1">
      <alignment horizontal="right" vertical="justify"/>
    </xf>
    <xf numFmtId="2" fontId="7" fillId="0" borderId="0" xfId="0" applyNumberFormat="1" applyFont="1" applyAlignment="1">
      <alignment horizontal="left" vertical="top"/>
    </xf>
    <xf numFmtId="2" fontId="4" fillId="0" borderId="0" xfId="0" applyNumberFormat="1" applyFont="1" applyAlignment="1">
      <alignment horizontal="left" vertical="top"/>
    </xf>
    <xf numFmtId="2" fontId="4" fillId="0" borderId="0" xfId="0" applyNumberFormat="1" applyFont="1" applyAlignment="1">
      <alignment horizontal="left"/>
    </xf>
    <xf numFmtId="0" fontId="7" fillId="0" borderId="0" xfId="0" applyFont="1" applyAlignment="1">
      <alignment wrapText="1"/>
    </xf>
    <xf numFmtId="2" fontId="7" fillId="0" borderId="0" xfId="0" applyNumberFormat="1" applyFont="1" applyAlignment="1">
      <alignment horizontal="left" wrapText="1"/>
    </xf>
    <xf numFmtId="49" fontId="15" fillId="0" borderId="0" xfId="0" applyNumberFormat="1" applyFont="1" applyAlignment="1">
      <alignment horizontal="left" wrapText="1"/>
    </xf>
    <xf numFmtId="49" fontId="15" fillId="0" borderId="0" xfId="0" applyNumberFormat="1" applyFont="1" applyAlignment="1">
      <alignment horizontal="left" vertical="top" wrapText="1"/>
    </xf>
    <xf numFmtId="49" fontId="15" fillId="0" borderId="0" xfId="0" applyNumberFormat="1" applyFont="1" applyAlignment="1">
      <alignment horizontal="left" vertical="top"/>
    </xf>
    <xf numFmtId="0" fontId="15" fillId="0" borderId="0" xfId="0" applyFont="1" applyAlignment="1">
      <alignment vertical="top" wrapText="1"/>
    </xf>
    <xf numFmtId="49" fontId="15" fillId="0" borderId="0" xfId="0" applyNumberFormat="1" applyFont="1" applyAlignment="1">
      <alignment wrapText="1"/>
    </xf>
    <xf numFmtId="49" fontId="15" fillId="0" borderId="0" xfId="0" applyNumberFormat="1" applyFont="1"/>
    <xf numFmtId="49" fontId="3" fillId="0" borderId="0" xfId="0" applyNumberFormat="1" applyFont="1"/>
    <xf numFmtId="2" fontId="3" fillId="0" borderId="0" xfId="0" applyNumberFormat="1" applyFont="1" applyAlignment="1">
      <alignment horizontal="left"/>
    </xf>
    <xf numFmtId="49" fontId="7" fillId="0" borderId="0" xfId="0" applyNumberFormat="1" applyFont="1"/>
    <xf numFmtId="2" fontId="3" fillId="0" borderId="0" xfId="0" applyNumberFormat="1" applyFont="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48576"/>
  <sheetViews>
    <sheetView tabSelected="1" zoomScale="80" zoomScaleNormal="80" workbookViewId="0">
      <pane xSplit="1" ySplit="1" topLeftCell="B2" activePane="bottomRight" state="frozen"/>
      <selection pane="topRight" activeCell="B1" sqref="B1"/>
      <selection pane="bottomLeft" activeCell="A2" sqref="A2"/>
      <selection pane="bottomRight" activeCell="A40" sqref="A40"/>
    </sheetView>
  </sheetViews>
  <sheetFormatPr defaultRowHeight="15" x14ac:dyDescent="0.25"/>
  <cols>
    <col min="1" max="1" width="137.42578125" style="20" customWidth="1"/>
    <col min="2" max="2" width="21.28515625" style="33" customWidth="1"/>
    <col min="3" max="3" width="22.140625" style="58" customWidth="1"/>
    <col min="4" max="4" width="32.42578125" style="33" customWidth="1"/>
    <col min="5" max="5" width="24.28515625" style="33" customWidth="1"/>
    <col min="6" max="6" width="24.28515625" style="33" hidden="1" customWidth="1"/>
    <col min="7" max="7" width="55.140625" style="16" customWidth="1"/>
    <col min="8" max="8" width="79.140625" style="57" customWidth="1"/>
    <col min="9" max="10" width="22.42578125" customWidth="1"/>
    <col min="11" max="11" width="28.42578125" customWidth="1"/>
    <col min="12" max="12" width="33.42578125" customWidth="1"/>
    <col min="13" max="13" width="25.7109375" customWidth="1"/>
    <col min="14" max="14" width="30.28515625" customWidth="1"/>
    <col min="15" max="15" width="21.42578125" customWidth="1"/>
    <col min="16" max="16" width="25.140625" customWidth="1"/>
    <col min="17" max="17" width="58.42578125" customWidth="1"/>
    <col min="19" max="19" width="54.28515625" customWidth="1"/>
    <col min="20" max="20" width="22.5703125" customWidth="1"/>
    <col min="21" max="21" width="36.28515625" customWidth="1"/>
    <col min="22" max="22" width="26.7109375" customWidth="1"/>
    <col min="23" max="23" width="25.28515625" customWidth="1"/>
  </cols>
  <sheetData>
    <row r="1" spans="1:18" s="20" customFormat="1" ht="255.75" x14ac:dyDescent="0.35">
      <c r="A1" s="34" t="s">
        <v>15</v>
      </c>
      <c r="B1" s="50" t="s">
        <v>37</v>
      </c>
      <c r="C1" s="50" t="s">
        <v>48</v>
      </c>
      <c r="D1" s="50" t="s">
        <v>16</v>
      </c>
      <c r="E1" s="50" t="s">
        <v>49</v>
      </c>
      <c r="F1" s="50"/>
      <c r="G1" s="12" t="s">
        <v>63</v>
      </c>
      <c r="H1" s="51" t="s">
        <v>0</v>
      </c>
      <c r="I1" s="19"/>
    </row>
    <row r="2" spans="1:18" s="5" customFormat="1" ht="37.5" x14ac:dyDescent="0.25">
      <c r="A2" s="35" t="s">
        <v>12</v>
      </c>
      <c r="B2" s="36">
        <v>1500</v>
      </c>
      <c r="C2" s="36">
        <v>1453.8</v>
      </c>
      <c r="D2" s="8" t="s">
        <v>52</v>
      </c>
      <c r="E2" s="36">
        <v>500</v>
      </c>
      <c r="F2" s="36">
        <f>SUM(C2+E2)</f>
        <v>1953.8</v>
      </c>
      <c r="G2" s="15">
        <v>1953.8</v>
      </c>
      <c r="H2" s="52" t="s">
        <v>64</v>
      </c>
      <c r="I2" s="8"/>
    </row>
    <row r="3" spans="1:18" s="5" customFormat="1" ht="56.25" x14ac:dyDescent="0.25">
      <c r="A3" s="35" t="s">
        <v>13</v>
      </c>
      <c r="B3" s="36">
        <v>6200</v>
      </c>
      <c r="C3" s="36">
        <v>4635.3500000000004</v>
      </c>
      <c r="D3" s="36" t="s">
        <v>53</v>
      </c>
      <c r="E3" s="36">
        <v>1740</v>
      </c>
      <c r="F3" s="36">
        <f t="shared" ref="F3:F28" si="0">SUM(C3+E3)</f>
        <v>6375.35</v>
      </c>
      <c r="G3" s="15">
        <v>6375.35</v>
      </c>
      <c r="H3" s="52" t="s">
        <v>65</v>
      </c>
      <c r="I3" s="9"/>
      <c r="R3" s="6"/>
    </row>
    <row r="4" spans="1:18" s="5" customFormat="1" ht="23.25" x14ac:dyDescent="0.25">
      <c r="A4" s="35" t="s">
        <v>1</v>
      </c>
      <c r="B4" s="36">
        <v>100</v>
      </c>
      <c r="C4" s="36">
        <v>50</v>
      </c>
      <c r="D4" s="36">
        <v>0</v>
      </c>
      <c r="E4" s="36">
        <v>50</v>
      </c>
      <c r="F4" s="36">
        <f t="shared" si="0"/>
        <v>100</v>
      </c>
      <c r="G4" s="15">
        <v>100</v>
      </c>
      <c r="H4" s="53"/>
      <c r="I4" s="8"/>
    </row>
    <row r="5" spans="1:18" s="5" customFormat="1" ht="23.25" x14ac:dyDescent="0.25">
      <c r="A5" s="35" t="s">
        <v>2</v>
      </c>
      <c r="B5" s="36">
        <v>100</v>
      </c>
      <c r="C5" s="36">
        <v>25</v>
      </c>
      <c r="D5" s="36">
        <v>0</v>
      </c>
      <c r="E5" s="36">
        <v>75</v>
      </c>
      <c r="F5" s="36">
        <f t="shared" si="0"/>
        <v>100</v>
      </c>
      <c r="G5" s="15">
        <v>100</v>
      </c>
      <c r="H5" s="53"/>
      <c r="I5" s="8"/>
    </row>
    <row r="6" spans="1:18" s="5" customFormat="1" ht="75" x14ac:dyDescent="0.25">
      <c r="A6" s="35" t="s">
        <v>51</v>
      </c>
      <c r="B6" s="36">
        <v>5000</v>
      </c>
      <c r="C6" s="36">
        <v>2368.1999999999998</v>
      </c>
      <c r="D6" s="36">
        <v>0</v>
      </c>
      <c r="E6" s="36">
        <v>2631.8</v>
      </c>
      <c r="F6" s="36">
        <f t="shared" si="0"/>
        <v>5000</v>
      </c>
      <c r="G6" s="15">
        <v>5000</v>
      </c>
      <c r="H6" s="52" t="s">
        <v>66</v>
      </c>
      <c r="I6" s="8"/>
    </row>
    <row r="7" spans="1:18" s="3" customFormat="1" ht="56.25" x14ac:dyDescent="0.25">
      <c r="A7" s="37" t="s">
        <v>35</v>
      </c>
      <c r="B7" s="36">
        <v>10000</v>
      </c>
      <c r="C7" s="36">
        <v>0</v>
      </c>
      <c r="D7" s="36">
        <v>0</v>
      </c>
      <c r="E7" s="36">
        <v>10000</v>
      </c>
      <c r="F7" s="36">
        <f t="shared" si="0"/>
        <v>10000</v>
      </c>
      <c r="G7" s="15">
        <v>10000</v>
      </c>
      <c r="H7" s="52" t="s">
        <v>67</v>
      </c>
      <c r="I7" s="8"/>
    </row>
    <row r="8" spans="1:18" s="4" customFormat="1" ht="138" customHeight="1" x14ac:dyDescent="0.25">
      <c r="A8" s="37" t="s">
        <v>36</v>
      </c>
      <c r="B8" s="36">
        <v>20000</v>
      </c>
      <c r="C8" s="36">
        <v>0</v>
      </c>
      <c r="D8" s="36">
        <v>0</v>
      </c>
      <c r="E8" s="36">
        <v>20000</v>
      </c>
      <c r="F8" s="36">
        <f t="shared" si="0"/>
        <v>20000</v>
      </c>
      <c r="G8" s="15">
        <v>20000</v>
      </c>
      <c r="H8" s="52" t="s">
        <v>75</v>
      </c>
      <c r="I8" s="8"/>
    </row>
    <row r="9" spans="1:18" s="7" customFormat="1" ht="75" x14ac:dyDescent="0.25">
      <c r="A9" s="37" t="s">
        <v>50</v>
      </c>
      <c r="B9" s="36">
        <v>1000</v>
      </c>
      <c r="C9" s="36">
        <v>637.23</v>
      </c>
      <c r="D9" s="36" t="s">
        <v>54</v>
      </c>
      <c r="E9" s="36">
        <v>1000</v>
      </c>
      <c r="F9" s="36">
        <f t="shared" si="0"/>
        <v>1637.23</v>
      </c>
      <c r="G9" s="15">
        <v>1637.23</v>
      </c>
      <c r="H9" s="52" t="s">
        <v>68</v>
      </c>
      <c r="I9" s="10"/>
    </row>
    <row r="10" spans="1:18" s="7" customFormat="1" ht="56.25" x14ac:dyDescent="0.25">
      <c r="A10" s="35" t="s">
        <v>3</v>
      </c>
      <c r="B10" s="36">
        <v>4000</v>
      </c>
      <c r="C10" s="36">
        <v>1660.03</v>
      </c>
      <c r="D10" s="36">
        <v>0</v>
      </c>
      <c r="E10" s="36">
        <v>2339.9699999999998</v>
      </c>
      <c r="F10" s="36">
        <f t="shared" si="0"/>
        <v>4000</v>
      </c>
      <c r="G10" s="15">
        <v>4000</v>
      </c>
      <c r="H10" s="52" t="s">
        <v>69</v>
      </c>
      <c r="I10" s="10"/>
    </row>
    <row r="11" spans="1:18" s="5" customFormat="1" ht="56.25" x14ac:dyDescent="0.25">
      <c r="A11" s="35" t="s">
        <v>4</v>
      </c>
      <c r="B11" s="36">
        <v>100</v>
      </c>
      <c r="C11" s="36">
        <v>0</v>
      </c>
      <c r="D11" s="36">
        <v>0</v>
      </c>
      <c r="E11" s="36">
        <v>100</v>
      </c>
      <c r="F11" s="36">
        <f t="shared" si="0"/>
        <v>100</v>
      </c>
      <c r="G11" s="15">
        <v>100</v>
      </c>
      <c r="H11" s="52" t="s">
        <v>25</v>
      </c>
      <c r="I11" s="8"/>
    </row>
    <row r="12" spans="1:18" s="7" customFormat="1" ht="23.25" x14ac:dyDescent="0.25">
      <c r="A12" s="35" t="s">
        <v>5</v>
      </c>
      <c r="B12" s="36">
        <v>550</v>
      </c>
      <c r="C12" s="36">
        <v>572</v>
      </c>
      <c r="D12" s="36" t="s">
        <v>55</v>
      </c>
      <c r="E12" s="36">
        <v>0</v>
      </c>
      <c r="F12" s="36">
        <f t="shared" si="0"/>
        <v>572</v>
      </c>
      <c r="G12" s="15">
        <v>572</v>
      </c>
      <c r="H12" s="52"/>
      <c r="I12" s="10"/>
    </row>
    <row r="13" spans="1:18" s="5" customFormat="1" ht="37.5" x14ac:dyDescent="0.25">
      <c r="A13" s="35" t="s">
        <v>6</v>
      </c>
      <c r="B13" s="36">
        <v>200</v>
      </c>
      <c r="C13" s="36">
        <v>0</v>
      </c>
      <c r="D13" s="36" t="s">
        <v>56</v>
      </c>
      <c r="E13" s="36">
        <v>100</v>
      </c>
      <c r="F13" s="36">
        <f t="shared" si="0"/>
        <v>100</v>
      </c>
      <c r="G13" s="15">
        <v>100</v>
      </c>
      <c r="H13" s="54" t="s">
        <v>26</v>
      </c>
      <c r="I13" s="8"/>
    </row>
    <row r="14" spans="1:18" s="7" customFormat="1" ht="46.5" x14ac:dyDescent="0.25">
      <c r="A14" s="37" t="s">
        <v>23</v>
      </c>
      <c r="B14" s="36">
        <v>650</v>
      </c>
      <c r="C14" s="36">
        <v>345</v>
      </c>
      <c r="D14" s="36">
        <v>0</v>
      </c>
      <c r="E14" s="36">
        <v>305</v>
      </c>
      <c r="F14" s="36">
        <f t="shared" si="0"/>
        <v>650</v>
      </c>
      <c r="G14" s="15">
        <v>650</v>
      </c>
      <c r="H14" s="52" t="s">
        <v>45</v>
      </c>
      <c r="I14" s="10"/>
    </row>
    <row r="15" spans="1:18" s="3" customFormat="1" ht="46.5" x14ac:dyDescent="0.25">
      <c r="A15" s="37" t="s">
        <v>14</v>
      </c>
      <c r="B15" s="36">
        <v>200</v>
      </c>
      <c r="C15" s="36">
        <v>179</v>
      </c>
      <c r="D15" s="36" t="s">
        <v>57</v>
      </c>
      <c r="E15" s="36">
        <v>0</v>
      </c>
      <c r="F15" s="36">
        <f t="shared" si="0"/>
        <v>179</v>
      </c>
      <c r="G15" s="15">
        <v>179</v>
      </c>
      <c r="H15" s="53"/>
      <c r="I15" s="8"/>
    </row>
    <row r="16" spans="1:18" s="7" customFormat="1" ht="37.5" x14ac:dyDescent="0.25">
      <c r="A16" s="35" t="s">
        <v>7</v>
      </c>
      <c r="B16" s="36">
        <v>550</v>
      </c>
      <c r="C16" s="46">
        <v>67.5</v>
      </c>
      <c r="D16" s="36" t="s">
        <v>58</v>
      </c>
      <c r="E16" s="36">
        <v>25</v>
      </c>
      <c r="F16" s="36">
        <f t="shared" si="0"/>
        <v>92.5</v>
      </c>
      <c r="G16" s="15">
        <v>92.5</v>
      </c>
      <c r="H16" s="52" t="s">
        <v>30</v>
      </c>
      <c r="I16" s="10"/>
    </row>
    <row r="17" spans="1:9" s="7" customFormat="1" ht="56.25" x14ac:dyDescent="0.25">
      <c r="A17" s="35" t="s">
        <v>8</v>
      </c>
      <c r="B17" s="36">
        <v>850</v>
      </c>
      <c r="C17" s="36">
        <v>0</v>
      </c>
      <c r="D17" s="36">
        <v>0</v>
      </c>
      <c r="E17" s="36">
        <v>850</v>
      </c>
      <c r="F17" s="36">
        <f t="shared" si="0"/>
        <v>850</v>
      </c>
      <c r="G17" s="15">
        <v>850</v>
      </c>
      <c r="H17" s="52" t="s">
        <v>70</v>
      </c>
      <c r="I17" s="10"/>
    </row>
    <row r="18" spans="1:9" s="3" customFormat="1" ht="56.25" x14ac:dyDescent="0.25">
      <c r="A18" s="37" t="s">
        <v>22</v>
      </c>
      <c r="B18" s="36">
        <v>1500</v>
      </c>
      <c r="C18" s="36">
        <v>1532.34</v>
      </c>
      <c r="D18" s="36" t="s">
        <v>59</v>
      </c>
      <c r="E18" s="36">
        <v>200</v>
      </c>
      <c r="F18" s="36">
        <f t="shared" si="0"/>
        <v>1732.34</v>
      </c>
      <c r="G18" s="15">
        <v>1732.34</v>
      </c>
      <c r="H18" s="52" t="s">
        <v>27</v>
      </c>
      <c r="I18" s="8"/>
    </row>
    <row r="19" spans="1:9" s="3" customFormat="1" ht="23.25" x14ac:dyDescent="0.25">
      <c r="A19" s="37" t="s">
        <v>24</v>
      </c>
      <c r="B19" s="36">
        <v>0</v>
      </c>
      <c r="C19" s="36">
        <v>0</v>
      </c>
      <c r="D19" s="36">
        <v>0</v>
      </c>
      <c r="E19" s="36">
        <v>0</v>
      </c>
      <c r="F19" s="36">
        <f t="shared" si="0"/>
        <v>0</v>
      </c>
      <c r="G19" s="15">
        <v>0</v>
      </c>
      <c r="H19" s="52"/>
      <c r="I19" s="8"/>
    </row>
    <row r="20" spans="1:9" s="3" customFormat="1" ht="75" x14ac:dyDescent="0.25">
      <c r="A20" s="37" t="s">
        <v>42</v>
      </c>
      <c r="B20" s="36">
        <v>5000</v>
      </c>
      <c r="C20" s="36">
        <v>840</v>
      </c>
      <c r="D20" s="36" t="s">
        <v>60</v>
      </c>
      <c r="E20" s="36">
        <v>2500</v>
      </c>
      <c r="F20" s="36">
        <f t="shared" si="0"/>
        <v>3340</v>
      </c>
      <c r="G20" s="15">
        <v>3340</v>
      </c>
      <c r="H20" s="52" t="s">
        <v>28</v>
      </c>
      <c r="I20" s="8"/>
    </row>
    <row r="21" spans="1:9" s="3" customFormat="1" ht="90" customHeight="1" x14ac:dyDescent="0.25">
      <c r="A21" s="37" t="s">
        <v>43</v>
      </c>
      <c r="B21" s="36">
        <v>6000</v>
      </c>
      <c r="C21" s="36">
        <v>4806.7</v>
      </c>
      <c r="D21" s="36">
        <v>0</v>
      </c>
      <c r="E21" s="36">
        <v>1193.3</v>
      </c>
      <c r="F21" s="36">
        <f t="shared" si="0"/>
        <v>6000</v>
      </c>
      <c r="G21" s="15">
        <v>6000</v>
      </c>
      <c r="H21" s="52" t="s">
        <v>31</v>
      </c>
      <c r="I21" s="8"/>
    </row>
    <row r="22" spans="1:9" s="3" customFormat="1" ht="56.25" x14ac:dyDescent="0.25">
      <c r="A22" s="35" t="s">
        <v>46</v>
      </c>
      <c r="B22" s="36">
        <v>500</v>
      </c>
      <c r="C22" s="36">
        <v>330</v>
      </c>
      <c r="D22" s="36" t="s">
        <v>61</v>
      </c>
      <c r="E22" s="36">
        <v>300</v>
      </c>
      <c r="F22" s="36">
        <f t="shared" si="0"/>
        <v>630</v>
      </c>
      <c r="G22" s="15">
        <v>630</v>
      </c>
      <c r="H22" s="52" t="s">
        <v>71</v>
      </c>
      <c r="I22" s="8"/>
    </row>
    <row r="23" spans="1:9" s="3" customFormat="1" ht="23.25" x14ac:dyDescent="0.25">
      <c r="A23" s="35" t="s">
        <v>9</v>
      </c>
      <c r="B23" s="36">
        <v>6000</v>
      </c>
      <c r="C23" s="36">
        <v>0</v>
      </c>
      <c r="D23" s="36">
        <v>0</v>
      </c>
      <c r="E23" s="36">
        <v>0</v>
      </c>
      <c r="F23" s="36">
        <f t="shared" si="0"/>
        <v>0</v>
      </c>
      <c r="G23" s="15">
        <v>0</v>
      </c>
      <c r="H23" s="52" t="s">
        <v>72</v>
      </c>
      <c r="I23" s="8"/>
    </row>
    <row r="24" spans="1:9" s="3" customFormat="1" ht="23.25" x14ac:dyDescent="0.25">
      <c r="A24" s="35" t="s">
        <v>10</v>
      </c>
      <c r="B24" s="36">
        <v>1150</v>
      </c>
      <c r="C24" s="36">
        <v>1259.5899999999999</v>
      </c>
      <c r="D24" s="36" t="s">
        <v>44</v>
      </c>
      <c r="E24" s="36">
        <v>0</v>
      </c>
      <c r="F24" s="36">
        <f t="shared" si="0"/>
        <v>1259.5899999999999</v>
      </c>
      <c r="G24" s="15">
        <v>1259.5899999999999</v>
      </c>
      <c r="H24" s="53"/>
      <c r="I24" s="8"/>
    </row>
    <row r="25" spans="1:9" s="3" customFormat="1" ht="75" x14ac:dyDescent="0.25">
      <c r="A25" s="35" t="s">
        <v>11</v>
      </c>
      <c r="B25" s="36">
        <v>1000</v>
      </c>
      <c r="C25" s="36">
        <v>0</v>
      </c>
      <c r="D25" s="36" t="s">
        <v>62</v>
      </c>
      <c r="E25" s="36">
        <v>500</v>
      </c>
      <c r="F25" s="36">
        <f t="shared" si="0"/>
        <v>500</v>
      </c>
      <c r="G25" s="15">
        <v>500</v>
      </c>
      <c r="H25" s="52" t="s">
        <v>73</v>
      </c>
      <c r="I25" s="8"/>
    </row>
    <row r="26" spans="1:9" s="3" customFormat="1" ht="23.25" x14ac:dyDescent="0.25">
      <c r="A26" s="35" t="s">
        <v>17</v>
      </c>
      <c r="B26" s="36">
        <v>4000</v>
      </c>
      <c r="C26" s="36">
        <v>4000</v>
      </c>
      <c r="D26" s="36">
        <v>0</v>
      </c>
      <c r="E26" s="36">
        <v>0</v>
      </c>
      <c r="F26" s="36">
        <f t="shared" si="0"/>
        <v>4000</v>
      </c>
      <c r="G26" s="15">
        <v>4000</v>
      </c>
      <c r="H26" s="52" t="s">
        <v>18</v>
      </c>
      <c r="I26" s="8"/>
    </row>
    <row r="27" spans="1:9" ht="37.5" x14ac:dyDescent="0.35">
      <c r="A27" s="35" t="s">
        <v>19</v>
      </c>
      <c r="B27" s="38">
        <v>300</v>
      </c>
      <c r="C27" s="29">
        <v>0</v>
      </c>
      <c r="D27" s="38">
        <v>0</v>
      </c>
      <c r="E27" s="38">
        <v>300</v>
      </c>
      <c r="F27" s="36">
        <f t="shared" si="0"/>
        <v>300</v>
      </c>
      <c r="G27" s="15">
        <v>300</v>
      </c>
      <c r="H27" s="52" t="s">
        <v>74</v>
      </c>
      <c r="I27" s="11"/>
    </row>
    <row r="28" spans="1:9" ht="57" x14ac:dyDescent="0.35">
      <c r="A28" s="35" t="s">
        <v>20</v>
      </c>
      <c r="B28" s="38">
        <v>0</v>
      </c>
      <c r="C28" s="38">
        <v>0</v>
      </c>
      <c r="D28" s="38">
        <v>0</v>
      </c>
      <c r="E28" s="38">
        <v>0</v>
      </c>
      <c r="F28" s="36">
        <f t="shared" si="0"/>
        <v>0</v>
      </c>
      <c r="G28" s="43">
        <v>0</v>
      </c>
      <c r="H28" s="55" t="s">
        <v>29</v>
      </c>
      <c r="I28" s="11"/>
    </row>
    <row r="29" spans="1:9" ht="23.25" x14ac:dyDescent="0.35">
      <c r="A29" s="39"/>
      <c r="B29" s="38"/>
      <c r="C29" s="29"/>
      <c r="D29" s="38"/>
      <c r="E29" s="38"/>
      <c r="F29" s="38"/>
      <c r="G29" s="15"/>
      <c r="H29" s="56"/>
      <c r="I29" s="11"/>
    </row>
    <row r="30" spans="1:9" s="4" customFormat="1" ht="23.25" x14ac:dyDescent="0.35">
      <c r="A30" s="26" t="s">
        <v>21</v>
      </c>
      <c r="B30" s="27">
        <f>SUM(B2:B29)</f>
        <v>76450</v>
      </c>
      <c r="C30" s="27">
        <f>SUM(C2:C29)</f>
        <v>24761.74</v>
      </c>
      <c r="D30" s="27"/>
      <c r="E30" s="27">
        <f>SUM(E2:E29)</f>
        <v>44710.070000000007</v>
      </c>
      <c r="F30" s="28">
        <f>C30+E30</f>
        <v>69471.810000000012</v>
      </c>
      <c r="G30" s="21">
        <f>SUM(G2:G29)</f>
        <v>69471.81</v>
      </c>
      <c r="H30" s="55"/>
      <c r="I30" s="8"/>
    </row>
    <row r="31" spans="1:9" s="4" customFormat="1" ht="23.25" x14ac:dyDescent="0.35">
      <c r="A31" s="26"/>
      <c r="B31" s="27"/>
      <c r="C31" s="27"/>
      <c r="D31" s="27"/>
      <c r="E31" s="27"/>
      <c r="F31" s="28"/>
      <c r="G31" s="21"/>
      <c r="H31" s="55"/>
      <c r="I31" s="8"/>
    </row>
    <row r="32" spans="1:9" ht="46.5" x14ac:dyDescent="0.35">
      <c r="A32" s="26" t="s">
        <v>38</v>
      </c>
      <c r="B32" s="12" t="s">
        <v>33</v>
      </c>
      <c r="C32" s="29"/>
      <c r="D32" s="40"/>
      <c r="E32" s="41"/>
      <c r="F32" s="41"/>
      <c r="G32" s="14"/>
    </row>
    <row r="33" spans="1:8" ht="23.25" x14ac:dyDescent="0.35">
      <c r="A33" s="30" t="s">
        <v>39</v>
      </c>
      <c r="B33" s="29"/>
      <c r="C33" s="29"/>
      <c r="D33" s="40"/>
      <c r="E33" s="40"/>
      <c r="F33" s="40"/>
      <c r="G33" s="15"/>
    </row>
    <row r="34" spans="1:8" ht="23.25" x14ac:dyDescent="0.35">
      <c r="A34" s="30"/>
      <c r="B34" s="29"/>
      <c r="C34" s="29"/>
      <c r="D34" s="40"/>
      <c r="E34" s="40"/>
      <c r="F34" s="40"/>
      <c r="G34" s="15"/>
    </row>
    <row r="35" spans="1:8" ht="23.25" x14ac:dyDescent="0.35">
      <c r="A35" s="30" t="s">
        <v>34</v>
      </c>
      <c r="B35" s="29"/>
      <c r="G35" s="15"/>
    </row>
    <row r="36" spans="1:8" ht="23.25" x14ac:dyDescent="0.35">
      <c r="A36" s="30" t="s">
        <v>40</v>
      </c>
      <c r="B36" s="42">
        <v>2850.79</v>
      </c>
      <c r="D36" s="40"/>
    </row>
    <row r="37" spans="1:8" ht="23.25" x14ac:dyDescent="0.35">
      <c r="A37" s="49" t="s">
        <v>32</v>
      </c>
      <c r="B37" s="29">
        <v>8133.29</v>
      </c>
      <c r="D37" s="40"/>
    </row>
    <row r="38" spans="1:8" ht="23.25" x14ac:dyDescent="0.35">
      <c r="A38" s="30" t="s">
        <v>47</v>
      </c>
      <c r="B38" s="29"/>
      <c r="D38" s="40"/>
    </row>
    <row r="39" spans="1:8" s="17" customFormat="1" ht="116.25" x14ac:dyDescent="0.35">
      <c r="A39" s="49" t="s">
        <v>76</v>
      </c>
      <c r="B39" s="29">
        <v>10984.08</v>
      </c>
      <c r="C39" s="29"/>
      <c r="D39" s="11"/>
      <c r="E39" s="40"/>
      <c r="F39" s="11"/>
      <c r="G39" s="13"/>
      <c r="H39" s="59"/>
    </row>
    <row r="40" spans="1:8" ht="23.25" x14ac:dyDescent="0.35">
      <c r="A40" s="30"/>
      <c r="B40" s="31"/>
    </row>
    <row r="41" spans="1:8" s="18" customFormat="1" ht="46.5" x14ac:dyDescent="0.35">
      <c r="A41" s="49" t="s">
        <v>41</v>
      </c>
      <c r="B41" s="46">
        <v>38418</v>
      </c>
      <c r="C41" s="29"/>
      <c r="E41" s="31"/>
      <c r="F41" s="31"/>
      <c r="G41" s="15"/>
      <c r="H41" s="59"/>
    </row>
    <row r="42" spans="1:8" x14ac:dyDescent="0.25">
      <c r="A42" s="32"/>
    </row>
    <row r="46" spans="1:8" s="2" customFormat="1" x14ac:dyDescent="0.25">
      <c r="A46" s="22"/>
      <c r="B46" s="60"/>
      <c r="C46" s="60"/>
      <c r="D46" s="60"/>
      <c r="E46" s="47"/>
      <c r="F46" s="47"/>
      <c r="G46" s="44"/>
      <c r="H46" s="61"/>
    </row>
    <row r="47" spans="1:8" s="2" customFormat="1" x14ac:dyDescent="0.25">
      <c r="A47" s="23"/>
      <c r="B47" s="60"/>
      <c r="C47" s="60"/>
      <c r="D47" s="60"/>
      <c r="E47" s="47"/>
      <c r="F47" s="47"/>
      <c r="G47" s="16"/>
      <c r="H47" s="61"/>
    </row>
    <row r="48" spans="1:8" s="1" customFormat="1" x14ac:dyDescent="0.25">
      <c r="A48" s="24"/>
      <c r="B48" s="47"/>
      <c r="C48" s="60"/>
      <c r="D48" s="47"/>
      <c r="E48" s="47"/>
      <c r="F48" s="47"/>
      <c r="G48" s="16"/>
      <c r="H48" s="61"/>
    </row>
    <row r="49" spans="1:8" s="1" customFormat="1" x14ac:dyDescent="0.25">
      <c r="A49" s="23"/>
      <c r="B49" s="60"/>
      <c r="C49" s="60"/>
      <c r="D49" s="47"/>
      <c r="E49" s="47"/>
      <c r="F49" s="47"/>
      <c r="G49" s="16"/>
      <c r="H49" s="61"/>
    </row>
    <row r="50" spans="1:8" s="1" customFormat="1" x14ac:dyDescent="0.25">
      <c r="A50" s="23"/>
      <c r="B50" s="60"/>
      <c r="C50" s="60"/>
      <c r="D50" s="47"/>
      <c r="E50" s="47"/>
      <c r="F50" s="47"/>
      <c r="G50" s="45"/>
      <c r="H50" s="61"/>
    </row>
    <row r="51" spans="1:8" s="1" customFormat="1" x14ac:dyDescent="0.25">
      <c r="A51" s="23"/>
      <c r="B51" s="47"/>
      <c r="C51" s="60"/>
      <c r="D51" s="47"/>
      <c r="E51" s="47"/>
      <c r="F51" s="47"/>
      <c r="G51" s="16"/>
      <c r="H51" s="61"/>
    </row>
    <row r="52" spans="1:8" s="1" customFormat="1" x14ac:dyDescent="0.25">
      <c r="A52" s="24"/>
      <c r="B52" s="47"/>
      <c r="C52" s="60"/>
      <c r="D52" s="47"/>
      <c r="E52" s="47"/>
      <c r="F52" s="47"/>
      <c r="G52" s="16"/>
      <c r="H52" s="61"/>
    </row>
    <row r="53" spans="1:8" s="1" customFormat="1" x14ac:dyDescent="0.25">
      <c r="A53" s="24"/>
      <c r="B53" s="47"/>
      <c r="C53" s="60"/>
      <c r="D53" s="47"/>
      <c r="E53" s="47"/>
      <c r="F53" s="47"/>
      <c r="G53" s="16"/>
      <c r="H53" s="61"/>
    </row>
    <row r="54" spans="1:8" x14ac:dyDescent="0.25">
      <c r="A54" s="25"/>
      <c r="B54" s="48"/>
      <c r="D54" s="48"/>
      <c r="E54" s="48"/>
      <c r="F54" s="48"/>
      <c r="H54" s="62"/>
    </row>
    <row r="1048576" spans="3:3" x14ac:dyDescent="0.25">
      <c r="C1048576" s="58">
        <f>SUM(C2:C1048575)</f>
        <v>49523.48</v>
      </c>
    </row>
  </sheetData>
  <pageMargins left="0.70866141732283472" right="0.70866141732283472"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Sheet1!_Hlk480713071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Clerk</dc:creator>
  <cp:lastModifiedBy>Robert Gunton</cp:lastModifiedBy>
  <cp:lastPrinted>2022-01-01T15:39:46Z</cp:lastPrinted>
  <dcterms:created xsi:type="dcterms:W3CDTF">2016-11-30T14:42:53Z</dcterms:created>
  <dcterms:modified xsi:type="dcterms:W3CDTF">2024-02-11T11:27:33Z</dcterms:modified>
</cp:coreProperties>
</file>